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2"/>
  </bookViews>
  <sheets>
    <sheet name="MALZEMESİZ" sheetId="1" r:id="rId1"/>
    <sheet name="MALZEMELİ" sheetId="2" r:id="rId2"/>
    <sheet name="ARGE" sheetId="3" r:id="rId3"/>
  </sheets>
  <definedNames/>
  <calcPr fullCalcOnLoad="1"/>
</workbook>
</file>

<file path=xl/sharedStrings.xml><?xml version="1.0" encoding="utf-8"?>
<sst xmlns="http://schemas.openxmlformats.org/spreadsheetml/2006/main" count="102" uniqueCount="39">
  <si>
    <t>KDV</t>
  </si>
  <si>
    <t>GELİR</t>
  </si>
  <si>
    <t>SAFİ GELİR</t>
  </si>
  <si>
    <t>MASRAFLAR</t>
  </si>
  <si>
    <t>KURUM İÇİ GELİR KISMI</t>
  </si>
  <si>
    <t>KİŞİ KATKI ÖDEMELERİ MATRAHI</t>
  </si>
  <si>
    <t>Net Elegeçen</t>
  </si>
  <si>
    <t>M</t>
  </si>
  <si>
    <t>G</t>
  </si>
  <si>
    <t>BRÜT GELİR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</si>
  <si>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</si>
  <si>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</si>
  <si>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</si>
  <si>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</si>
  <si>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</si>
  <si>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</si>
  <si>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</si>
  <si>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</si>
  <si>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</si>
  <si>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</si>
  <si>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</si>
  <si>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N</t>
  </si>
  <si>
    <t>TL</t>
  </si>
  <si>
    <t>Gelir vergisi (%15)</t>
  </si>
  <si>
    <t>% 5 ÜN.PROJE ÖDENEĞİ (C%5)</t>
  </si>
  <si>
    <t>YASAL KESİNTİLER TOPLAMI (D+E+F+G+H)</t>
  </si>
  <si>
    <t>% 1 PEŞİN GELİR (C%1)</t>
  </si>
  <si>
    <t>ORANI</t>
  </si>
  <si>
    <t>%</t>
  </si>
  <si>
    <t xml:space="preserve">MAL VE HİZMET ALIMI + YÖNETİCİ VE EK ÖDEME PAYI </t>
  </si>
  <si>
    <t>Damga Vergisi (%0,759)</t>
  </si>
  <si>
    <t>MALZEMESİZ</t>
  </si>
  <si>
    <t>YASAL KESİNTİLER TOPLAMI (D+E+F)</t>
  </si>
  <si>
    <t>ARGE</t>
  </si>
  <si>
    <t>MALZEMELİ</t>
  </si>
  <si>
    <t xml:space="preserve">Gelir vergisi </t>
  </si>
  <si>
    <t xml:space="preserve">Damga Vergisi </t>
  </si>
  <si>
    <t xml:space="preserve">                    DÖNER SERMAYE İŞLETME MÜDÜRLÜĞÜ KATKI PAYI HESAPLAMA ARACI</t>
  </si>
  <si>
    <t>Form No: FR-0318 Yayın Tarihi: 14.11.2017 Değ.No:2 Değ.Tarihi:26.07.2023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</si>
</sst>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mmmm\ yy;@"/>
    <numFmt numFmtId="190" formatCode="#,##0;[Red]#,##0"/>
    <numFmt numFmtId="191" formatCode="#,##0.00;[Red]#,##0.00"/>
    <numFmt numFmtId="192" formatCode="#,##0.00_ ;\-#,##0.00\ "/>
  </numFmts>
  <fonts count="46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>
      <alignment/>
    </xf>
    <xf numFmtId="192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indent="22"/>
    </xf>
    <xf numFmtId="0" fontId="45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center"/>
      <protection locked="0"/>
    </xf>
    <xf numFmtId="191" fontId="3" fillId="33" borderId="19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91" fontId="4" fillId="0" borderId="21" xfId="0" applyNumberFormat="1" applyFont="1" applyBorder="1" applyAlignment="1" applyProtection="1">
      <alignment horizontal="right"/>
      <protection/>
    </xf>
    <xf numFmtId="191" fontId="3" fillId="0" borderId="21" xfId="0" applyNumberFormat="1" applyFont="1" applyBorder="1" applyAlignment="1" applyProtection="1">
      <alignment horizontal="right"/>
      <protection/>
    </xf>
    <xf numFmtId="191" fontId="4" fillId="33" borderId="19" xfId="0" applyNumberFormat="1" applyFont="1" applyFill="1" applyBorder="1" applyAlignment="1" applyProtection="1">
      <alignment horizontal="right"/>
      <protection locked="0"/>
    </xf>
    <xf numFmtId="191" fontId="3" fillId="0" borderId="21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191" fontId="2" fillId="0" borderId="21" xfId="0" applyNumberFormat="1" applyFont="1" applyFill="1" applyBorder="1" applyAlignment="1">
      <alignment/>
    </xf>
    <xf numFmtId="0" fontId="3" fillId="0" borderId="22" xfId="0" applyFont="1" applyFill="1" applyBorder="1" applyAlignment="1" applyProtection="1">
      <alignment horizontal="center"/>
      <protection locked="0"/>
    </xf>
    <xf numFmtId="191" fontId="1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19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2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2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7" sqref="G7"/>
    </sheetView>
  </sheetViews>
  <sheetFormatPr defaultColWidth="9.125" defaultRowHeight="12.75"/>
  <cols>
    <col min="1" max="1" width="52.125" style="2" customWidth="1"/>
    <col min="2" max="2" width="5.50390625" style="2" customWidth="1"/>
    <col min="3" max="3" width="9.375" style="2" customWidth="1"/>
    <col min="4" max="4" width="15.125" style="2" customWidth="1"/>
    <col min="5" max="5" width="9.125" style="2" customWidth="1"/>
    <col min="6" max="6" width="10.625" style="2" bestFit="1" customWidth="1"/>
    <col min="7" max="16384" width="9.125" style="2" customWidth="1"/>
  </cols>
  <sheetData>
    <row r="1" spans="1:4" ht="15">
      <c r="A1" s="43" t="s">
        <v>37</v>
      </c>
      <c r="B1" s="44"/>
      <c r="C1" s="44"/>
      <c r="D1" s="45"/>
    </row>
    <row r="2" spans="1:4" ht="15">
      <c r="A2" s="46"/>
      <c r="B2" s="47"/>
      <c r="C2" s="47"/>
      <c r="D2" s="48"/>
    </row>
    <row r="3" spans="1:4" ht="15.75" thickBot="1">
      <c r="A3" s="49"/>
      <c r="B3" s="50"/>
      <c r="C3" s="50"/>
      <c r="D3" s="51"/>
    </row>
    <row r="4" spans="1:4" ht="15.75" thickBot="1">
      <c r="A4" s="11" t="s">
        <v>31</v>
      </c>
      <c r="B4" s="39"/>
      <c r="C4" s="40" t="s">
        <v>27</v>
      </c>
      <c r="D4" s="41" t="s">
        <v>22</v>
      </c>
    </row>
    <row r="5" spans="1:4" ht="15">
      <c r="A5" s="23" t="s">
        <v>9</v>
      </c>
      <c r="B5" s="27" t="s">
        <v>10</v>
      </c>
      <c r="C5" s="8" t="s">
        <v>28</v>
      </c>
      <c r="D5" s="28">
        <v>120</v>
      </c>
    </row>
    <row r="6" spans="1:4" ht="15">
      <c r="A6" s="22" t="s">
        <v>0</v>
      </c>
      <c r="B6" s="29" t="s">
        <v>11</v>
      </c>
      <c r="C6" s="3">
        <v>20</v>
      </c>
      <c r="D6" s="30">
        <f>ROUNDDOWN(D5-D5/1.2,2)</f>
        <v>20</v>
      </c>
    </row>
    <row r="7" spans="1:4" ht="15">
      <c r="A7" s="22" t="s">
        <v>1</v>
      </c>
      <c r="B7" s="29" t="s">
        <v>12</v>
      </c>
      <c r="C7" s="3"/>
      <c r="D7" s="30">
        <f>(D5-D6)</f>
        <v>100</v>
      </c>
    </row>
    <row r="8" spans="1:4" ht="15">
      <c r="A8" s="22" t="s">
        <v>26</v>
      </c>
      <c r="B8" s="29" t="s">
        <v>13</v>
      </c>
      <c r="C8" s="3">
        <v>1</v>
      </c>
      <c r="D8" s="30">
        <f>ROUNDDOWN(D7*1/100,2)</f>
        <v>1</v>
      </c>
    </row>
    <row r="9" spans="1:4" ht="15">
      <c r="A9" s="22" t="s">
        <v>24</v>
      </c>
      <c r="B9" s="29" t="s">
        <v>14</v>
      </c>
      <c r="C9" s="3">
        <v>5</v>
      </c>
      <c r="D9" s="30">
        <f>ROUNDDOWN(D7*5/100,2)</f>
        <v>5</v>
      </c>
    </row>
    <row r="10" spans="1:4" ht="15">
      <c r="A10" s="10" t="s">
        <v>29</v>
      </c>
      <c r="B10" s="29" t="s">
        <v>15</v>
      </c>
      <c r="C10" s="3">
        <v>26</v>
      </c>
      <c r="D10" s="30">
        <f>D7*26/100</f>
        <v>26</v>
      </c>
    </row>
    <row r="11" spans="1:9" ht="15">
      <c r="A11" s="10" t="s">
        <v>25</v>
      </c>
      <c r="B11" s="29" t="s">
        <v>8</v>
      </c>
      <c r="C11" s="3">
        <v>32</v>
      </c>
      <c r="D11" s="31">
        <f>SUM(D8:D10)</f>
        <v>32</v>
      </c>
      <c r="F11" s="15"/>
      <c r="G11" s="15"/>
      <c r="H11" s="15"/>
      <c r="I11" s="15"/>
    </row>
    <row r="12" spans="1:4" ht="15">
      <c r="A12" s="22" t="s">
        <v>2</v>
      </c>
      <c r="B12" s="29" t="s">
        <v>16</v>
      </c>
      <c r="C12" s="3">
        <v>68</v>
      </c>
      <c r="D12" s="31">
        <f>D7-D11</f>
        <v>68</v>
      </c>
    </row>
    <row r="13" spans="1:4" ht="15">
      <c r="A13" s="22" t="s">
        <v>3</v>
      </c>
      <c r="B13" s="27" t="s">
        <v>17</v>
      </c>
      <c r="C13" s="8"/>
      <c r="D13" s="32"/>
    </row>
    <row r="14" spans="1:4" ht="15">
      <c r="A14" s="10" t="s">
        <v>4</v>
      </c>
      <c r="B14" s="29" t="s">
        <v>18</v>
      </c>
      <c r="C14" s="4"/>
      <c r="D14" s="33">
        <f>D12-D13</f>
        <v>68</v>
      </c>
    </row>
    <row r="15" spans="1:4" ht="15">
      <c r="A15" s="10" t="s">
        <v>5</v>
      </c>
      <c r="B15" s="34" t="s">
        <v>19</v>
      </c>
      <c r="C15" s="4"/>
      <c r="D15" s="33">
        <f>D14</f>
        <v>68</v>
      </c>
    </row>
    <row r="16" spans="1:4" ht="15">
      <c r="A16" s="24"/>
      <c r="B16" s="34"/>
      <c r="C16" s="5"/>
      <c r="D16" s="35"/>
    </row>
    <row r="17" spans="1:4" ht="15">
      <c r="A17" s="25" t="s">
        <v>23</v>
      </c>
      <c r="B17" s="34" t="s">
        <v>20</v>
      </c>
      <c r="C17" s="4"/>
      <c r="D17" s="35">
        <f>ROUNDDOWN((D15*15)/100,2)</f>
        <v>10.2</v>
      </c>
    </row>
    <row r="18" spans="1:4" ht="15">
      <c r="A18" s="25" t="s">
        <v>30</v>
      </c>
      <c r="B18" s="34" t="s">
        <v>7</v>
      </c>
      <c r="C18" s="4"/>
      <c r="D18" s="35">
        <f>ROUNDDOWN((D15*7.59)/1000,2)</f>
        <v>0.51</v>
      </c>
    </row>
    <row r="19" spans="1:4" ht="15.75" thickBot="1">
      <c r="A19" s="26" t="s">
        <v>6</v>
      </c>
      <c r="B19" s="36" t="s">
        <v>21</v>
      </c>
      <c r="C19" s="6"/>
      <c r="D19" s="37">
        <f>D15-(D17+D18)</f>
        <v>57.29</v>
      </c>
    </row>
    <row r="20" spans="1:4" ht="8.25" customHeight="1">
      <c r="A20" s="12"/>
      <c r="B20" s="13"/>
      <c r="C20" s="13"/>
      <c r="D20" s="14"/>
    </row>
    <row r="21" spans="1:5" ht="15">
      <c r="A21" s="42" t="s">
        <v>38</v>
      </c>
      <c r="B21" s="42"/>
      <c r="C21" s="42"/>
      <c r="D21" s="42"/>
      <c r="E21" s="42"/>
    </row>
  </sheetData>
  <sheetProtection formatCells="0" formatColumns="0" formatRows="0" insertColumns="0" insertRows="0" insertHyperlinks="0" deleteColumns="0" deleteRows="0" sort="0" autoFilter="0" pivotTables="0"/>
  <mergeCells count="2">
    <mergeCell ref="A21:E21"/>
    <mergeCell ref="A1:D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1" sqref="A21:E21"/>
    </sheetView>
  </sheetViews>
  <sheetFormatPr defaultColWidth="9.00390625" defaultRowHeight="12.75"/>
  <cols>
    <col min="1" max="1" width="51.50390625" style="0" customWidth="1"/>
    <col min="2" max="2" width="4.375" style="0" customWidth="1"/>
    <col min="3" max="3" width="10.375" style="0" customWidth="1"/>
    <col min="4" max="4" width="15.875" style="0" customWidth="1"/>
  </cols>
  <sheetData>
    <row r="1" spans="1:4" s="2" customFormat="1" ht="15">
      <c r="A1" s="43" t="s">
        <v>37</v>
      </c>
      <c r="B1" s="44"/>
      <c r="C1" s="44"/>
      <c r="D1" s="45"/>
    </row>
    <row r="2" spans="1:4" s="2" customFormat="1" ht="15">
      <c r="A2" s="46"/>
      <c r="B2" s="47"/>
      <c r="C2" s="47"/>
      <c r="D2" s="48"/>
    </row>
    <row r="3" spans="1:4" s="2" customFormat="1" ht="15.75" thickBot="1">
      <c r="A3" s="49"/>
      <c r="B3" s="50"/>
      <c r="C3" s="50"/>
      <c r="D3" s="51"/>
    </row>
    <row r="4" spans="1:7" ht="15.75" thickBot="1">
      <c r="A4" s="1" t="s">
        <v>34</v>
      </c>
      <c r="B4" s="7"/>
      <c r="C4" s="38" t="s">
        <v>27</v>
      </c>
      <c r="D4" s="9" t="s">
        <v>22</v>
      </c>
      <c r="E4" s="2"/>
      <c r="F4" s="2"/>
      <c r="G4" s="2"/>
    </row>
    <row r="5" spans="1:7" ht="15">
      <c r="A5" s="23" t="s">
        <v>9</v>
      </c>
      <c r="B5" s="27" t="s">
        <v>10</v>
      </c>
      <c r="C5" s="8" t="s">
        <v>28</v>
      </c>
      <c r="D5" s="28">
        <v>120</v>
      </c>
      <c r="E5" s="2"/>
      <c r="F5" s="2"/>
      <c r="G5" s="2"/>
    </row>
    <row r="6" spans="1:7" ht="15">
      <c r="A6" s="22" t="s">
        <v>0</v>
      </c>
      <c r="B6" s="29" t="s">
        <v>11</v>
      </c>
      <c r="C6" s="3">
        <v>20</v>
      </c>
      <c r="D6" s="30">
        <f>ROUNDDOWN(D5-D5/1.2,2)</f>
        <v>20</v>
      </c>
      <c r="E6" s="2"/>
      <c r="F6" s="2"/>
      <c r="G6" s="2"/>
    </row>
    <row r="7" spans="1:7" ht="15">
      <c r="A7" s="22" t="s">
        <v>1</v>
      </c>
      <c r="B7" s="29" t="s">
        <v>12</v>
      </c>
      <c r="C7" s="3"/>
      <c r="D7" s="30">
        <f>(D5-D6)</f>
        <v>100</v>
      </c>
      <c r="E7" s="2"/>
      <c r="F7" s="2"/>
      <c r="G7" s="2"/>
    </row>
    <row r="8" spans="1:7" ht="15">
      <c r="A8" s="22" t="s">
        <v>26</v>
      </c>
      <c r="B8" s="29" t="s">
        <v>13</v>
      </c>
      <c r="C8" s="3">
        <v>1</v>
      </c>
      <c r="D8" s="30">
        <f>ROUNDDOWN(D7*1/100,2)</f>
        <v>1</v>
      </c>
      <c r="E8" s="2"/>
      <c r="F8" s="2"/>
      <c r="G8" s="2"/>
    </row>
    <row r="9" spans="1:7" ht="15">
      <c r="A9" s="22" t="s">
        <v>24</v>
      </c>
      <c r="B9" s="29" t="s">
        <v>14</v>
      </c>
      <c r="C9" s="3">
        <v>5</v>
      </c>
      <c r="D9" s="30">
        <f>ROUNDDOWN(D7*5/100,2)</f>
        <v>5</v>
      </c>
      <c r="E9" s="2"/>
      <c r="F9" s="2"/>
      <c r="G9" s="2"/>
    </row>
    <row r="10" spans="1:7" ht="15">
      <c r="A10" s="10" t="s">
        <v>29</v>
      </c>
      <c r="B10" s="29" t="s">
        <v>15</v>
      </c>
      <c r="C10" s="3">
        <v>34</v>
      </c>
      <c r="D10" s="30">
        <f>D7*34/100</f>
        <v>34</v>
      </c>
      <c r="E10" s="2"/>
      <c r="F10" s="15"/>
      <c r="G10" s="15"/>
    </row>
    <row r="11" spans="1:7" ht="15">
      <c r="A11" s="10" t="s">
        <v>32</v>
      </c>
      <c r="B11" s="29" t="s">
        <v>8</v>
      </c>
      <c r="C11" s="3">
        <v>40</v>
      </c>
      <c r="D11" s="31">
        <f>SUM(D8:D10)</f>
        <v>40</v>
      </c>
      <c r="E11" s="2"/>
      <c r="F11" s="2"/>
      <c r="G11" s="2"/>
    </row>
    <row r="12" spans="1:7" ht="15">
      <c r="A12" s="22" t="s">
        <v>2</v>
      </c>
      <c r="B12" s="29" t="s">
        <v>16</v>
      </c>
      <c r="C12" s="3">
        <v>60</v>
      </c>
      <c r="D12" s="31">
        <f>D7-D11</f>
        <v>60</v>
      </c>
      <c r="E12" s="2"/>
      <c r="F12" s="2"/>
      <c r="G12" s="2"/>
    </row>
    <row r="13" spans="1:7" ht="15.75" customHeight="1">
      <c r="A13" s="22" t="s">
        <v>3</v>
      </c>
      <c r="B13" s="27" t="s">
        <v>17</v>
      </c>
      <c r="C13" s="8"/>
      <c r="D13" s="32"/>
      <c r="E13" s="2"/>
      <c r="F13" s="2"/>
      <c r="G13" s="2"/>
    </row>
    <row r="14" spans="1:7" ht="15">
      <c r="A14" s="10" t="s">
        <v>4</v>
      </c>
      <c r="B14" s="29" t="s">
        <v>18</v>
      </c>
      <c r="C14" s="4"/>
      <c r="D14" s="33">
        <f>D12-D13</f>
        <v>60</v>
      </c>
      <c r="E14" s="2"/>
      <c r="F14" s="2"/>
      <c r="G14" s="2"/>
    </row>
    <row r="15" spans="1:7" ht="15">
      <c r="A15" s="10" t="s">
        <v>5</v>
      </c>
      <c r="B15" s="34" t="s">
        <v>19</v>
      </c>
      <c r="C15" s="4"/>
      <c r="D15" s="33">
        <f>D14</f>
        <v>60</v>
      </c>
      <c r="E15" s="2"/>
      <c r="F15" s="2"/>
      <c r="G15" s="2"/>
    </row>
    <row r="16" spans="1:7" ht="15.75" customHeight="1">
      <c r="A16" s="24"/>
      <c r="B16" s="34"/>
      <c r="C16" s="5"/>
      <c r="D16" s="35"/>
      <c r="E16" s="2"/>
      <c r="F16" s="2"/>
      <c r="G16" s="2"/>
    </row>
    <row r="17" spans="1:7" ht="15.75" customHeight="1">
      <c r="A17" s="25" t="s">
        <v>23</v>
      </c>
      <c r="B17" s="34" t="s">
        <v>20</v>
      </c>
      <c r="C17" s="4"/>
      <c r="D17" s="35">
        <f>ROUNDDOWN((D15*15)/100,2)</f>
        <v>9</v>
      </c>
      <c r="E17" s="2"/>
      <c r="F17" s="2"/>
      <c r="G17" s="2"/>
    </row>
    <row r="18" spans="1:7" ht="15.75" customHeight="1">
      <c r="A18" s="25" t="s">
        <v>30</v>
      </c>
      <c r="B18" s="34" t="s">
        <v>7</v>
      </c>
      <c r="C18" s="4"/>
      <c r="D18" s="35">
        <f>ROUNDDOWN((D15*7.59)/1000,2)</f>
        <v>0.45</v>
      </c>
      <c r="E18" s="2"/>
      <c r="F18" s="2"/>
      <c r="G18" s="2"/>
    </row>
    <row r="19" spans="1:7" ht="15.75" customHeight="1" thickBot="1">
      <c r="A19" s="26" t="s">
        <v>6</v>
      </c>
      <c r="B19" s="36" t="s">
        <v>21</v>
      </c>
      <c r="C19" s="6"/>
      <c r="D19" s="37">
        <f>D15-(D17+D18)</f>
        <v>50.55</v>
      </c>
      <c r="E19" s="2"/>
      <c r="F19" s="2"/>
      <c r="G19" s="2"/>
    </row>
    <row r="20" spans="1:7" ht="8.25" customHeight="1">
      <c r="A20" s="12"/>
      <c r="B20" s="13"/>
      <c r="C20" s="13"/>
      <c r="D20" s="14"/>
      <c r="E20" s="2"/>
      <c r="F20" s="2"/>
      <c r="G20" s="2"/>
    </row>
    <row r="21" spans="1:5" s="2" customFormat="1" ht="15">
      <c r="A21" s="42" t="s">
        <v>38</v>
      </c>
      <c r="B21" s="42"/>
      <c r="C21" s="42"/>
      <c r="D21" s="42"/>
      <c r="E21" s="42"/>
    </row>
  </sheetData>
  <sheetProtection/>
  <mergeCells count="2">
    <mergeCell ref="A21:E21"/>
    <mergeCell ref="A1:D3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2" sqref="E2"/>
    </sheetView>
  </sheetViews>
  <sheetFormatPr defaultColWidth="9.125" defaultRowHeight="12.75"/>
  <cols>
    <col min="1" max="1" width="51.50390625" style="2" customWidth="1"/>
    <col min="2" max="2" width="5.50390625" style="2" customWidth="1"/>
    <col min="3" max="3" width="10.50390625" style="2" customWidth="1"/>
    <col min="4" max="4" width="14.375" style="2" customWidth="1"/>
    <col min="5" max="5" width="11.50390625" style="2" bestFit="1" customWidth="1"/>
    <col min="6" max="6" width="10.625" style="2" bestFit="1" customWidth="1"/>
    <col min="7" max="7" width="10.125" style="2" bestFit="1" customWidth="1"/>
    <col min="8" max="16384" width="9.125" style="2" customWidth="1"/>
  </cols>
  <sheetData>
    <row r="1" spans="1:4" ht="15">
      <c r="A1" s="43" t="s">
        <v>37</v>
      </c>
      <c r="B1" s="44"/>
      <c r="C1" s="44"/>
      <c r="D1" s="45"/>
    </row>
    <row r="2" spans="1:4" ht="15">
      <c r="A2" s="46"/>
      <c r="B2" s="47"/>
      <c r="C2" s="47"/>
      <c r="D2" s="48"/>
    </row>
    <row r="3" spans="1:4" ht="15.75" thickBot="1">
      <c r="A3" s="49"/>
      <c r="B3" s="50"/>
      <c r="C3" s="50"/>
      <c r="D3" s="51"/>
    </row>
    <row r="4" spans="1:4" ht="15.75" thickBot="1">
      <c r="A4" s="1" t="s">
        <v>33</v>
      </c>
      <c r="B4" s="7"/>
      <c r="C4" s="38" t="s">
        <v>27</v>
      </c>
      <c r="D4" s="9" t="s">
        <v>22</v>
      </c>
    </row>
    <row r="5" spans="1:4" ht="15">
      <c r="A5" s="23" t="s">
        <v>9</v>
      </c>
      <c r="B5" s="27" t="s">
        <v>10</v>
      </c>
      <c r="C5" s="8" t="s">
        <v>28</v>
      </c>
      <c r="D5" s="28">
        <v>120</v>
      </c>
    </row>
    <row r="6" spans="1:4" ht="15">
      <c r="A6" s="22" t="s">
        <v>0</v>
      </c>
      <c r="B6" s="29" t="s">
        <v>11</v>
      </c>
      <c r="C6" s="3">
        <v>20</v>
      </c>
      <c r="D6" s="30">
        <f>ROUNDDOWN(D5-D5/1.2,2)</f>
        <v>20</v>
      </c>
    </row>
    <row r="7" spans="1:4" ht="15">
      <c r="A7" s="22" t="s">
        <v>1</v>
      </c>
      <c r="B7" s="29" t="s">
        <v>12</v>
      </c>
      <c r="C7" s="3"/>
      <c r="D7" s="30">
        <f>(D5-D6)</f>
        <v>100</v>
      </c>
    </row>
    <row r="8" spans="1:4" ht="15">
      <c r="A8" s="22" t="s">
        <v>26</v>
      </c>
      <c r="B8" s="29" t="s">
        <v>13</v>
      </c>
      <c r="C8" s="3">
        <v>0</v>
      </c>
      <c r="D8" s="30">
        <f>ROUNDDOWN(D7*0/100,2)</f>
        <v>0</v>
      </c>
    </row>
    <row r="9" spans="1:4" ht="15">
      <c r="A9" s="22" t="s">
        <v>24</v>
      </c>
      <c r="B9" s="29" t="s">
        <v>14</v>
      </c>
      <c r="C9" s="3">
        <v>0</v>
      </c>
      <c r="D9" s="30">
        <f>ROUNDDOWN(D7*0/100,2)</f>
        <v>0</v>
      </c>
    </row>
    <row r="10" spans="1:7" ht="15">
      <c r="A10" s="10" t="s">
        <v>29</v>
      </c>
      <c r="B10" s="29" t="s">
        <v>15</v>
      </c>
      <c r="C10" s="3">
        <v>15</v>
      </c>
      <c r="D10" s="30">
        <f>D7*15/100</f>
        <v>15</v>
      </c>
      <c r="G10" s="16"/>
    </row>
    <row r="11" spans="1:9" ht="15">
      <c r="A11" s="10" t="s">
        <v>25</v>
      </c>
      <c r="B11" s="29" t="s">
        <v>8</v>
      </c>
      <c r="C11" s="3">
        <v>15</v>
      </c>
      <c r="D11" s="31">
        <f>SUM(D8:D10)</f>
        <v>15</v>
      </c>
      <c r="F11" s="15"/>
      <c r="G11" s="15"/>
      <c r="H11" s="15"/>
      <c r="I11" s="15"/>
    </row>
    <row r="12" spans="1:4" ht="15">
      <c r="A12" s="22" t="s">
        <v>2</v>
      </c>
      <c r="B12" s="29" t="s">
        <v>16</v>
      </c>
      <c r="C12" s="3">
        <v>85</v>
      </c>
      <c r="D12" s="31">
        <f>D7-D11</f>
        <v>85</v>
      </c>
    </row>
    <row r="13" spans="1:4" ht="15">
      <c r="A13" s="22" t="s">
        <v>3</v>
      </c>
      <c r="B13" s="27" t="s">
        <v>17</v>
      </c>
      <c r="C13" s="8"/>
      <c r="D13" s="32">
        <v>0</v>
      </c>
    </row>
    <row r="14" spans="1:4" ht="15">
      <c r="A14" s="10" t="s">
        <v>4</v>
      </c>
      <c r="B14" s="29" t="s">
        <v>18</v>
      </c>
      <c r="C14" s="4"/>
      <c r="D14" s="33">
        <f>D12-D13</f>
        <v>85</v>
      </c>
    </row>
    <row r="15" spans="1:4" ht="15">
      <c r="A15" s="10" t="s">
        <v>5</v>
      </c>
      <c r="B15" s="34" t="s">
        <v>19</v>
      </c>
      <c r="C15" s="4"/>
      <c r="D15" s="33">
        <f>D14</f>
        <v>85</v>
      </c>
    </row>
    <row r="16" spans="1:4" ht="15">
      <c r="A16" s="24"/>
      <c r="B16" s="34"/>
      <c r="C16" s="5"/>
      <c r="D16" s="35"/>
    </row>
    <row r="17" spans="1:4" ht="15">
      <c r="A17" s="25" t="s">
        <v>35</v>
      </c>
      <c r="B17" s="34" t="s">
        <v>20</v>
      </c>
      <c r="C17" s="4"/>
      <c r="D17" s="35">
        <v>0</v>
      </c>
    </row>
    <row r="18" spans="1:4" ht="15">
      <c r="A18" s="25" t="s">
        <v>36</v>
      </c>
      <c r="B18" s="34" t="s">
        <v>7</v>
      </c>
      <c r="C18" s="4"/>
      <c r="D18" s="35">
        <v>0</v>
      </c>
    </row>
    <row r="19" spans="1:4" ht="15.75" thickBot="1">
      <c r="A19" s="26" t="s">
        <v>6</v>
      </c>
      <c r="B19" s="36" t="s">
        <v>21</v>
      </c>
      <c r="C19" s="6"/>
      <c r="D19" s="37">
        <f>D15</f>
        <v>85</v>
      </c>
    </row>
    <row r="20" spans="1:4" ht="6.75" customHeight="1">
      <c r="A20" s="12"/>
      <c r="B20" s="13"/>
      <c r="C20" s="13"/>
      <c r="D20" s="14"/>
    </row>
    <row r="21" spans="1:5" ht="15">
      <c r="A21" s="42" t="s">
        <v>38</v>
      </c>
      <c r="B21" s="42"/>
      <c r="C21" s="42"/>
      <c r="D21" s="42"/>
      <c r="E21" s="42"/>
    </row>
    <row r="22" spans="1:6" ht="15">
      <c r="A22" s="19"/>
      <c r="B22" s="53"/>
      <c r="C22" s="54"/>
      <c r="D22" s="17"/>
      <c r="E22" s="17"/>
      <c r="F22" s="17"/>
    </row>
    <row r="23" spans="1:6" ht="15">
      <c r="A23" s="17"/>
      <c r="B23" s="55"/>
      <c r="C23" s="55"/>
      <c r="D23" s="20"/>
      <c r="E23" s="20"/>
      <c r="F23" s="17"/>
    </row>
    <row r="24" spans="1:6" ht="15">
      <c r="A24" s="18"/>
      <c r="B24" s="56"/>
      <c r="C24" s="56"/>
      <c r="D24" s="20"/>
      <c r="E24" s="20"/>
      <c r="F24" s="17"/>
    </row>
    <row r="25" spans="1:6" ht="15">
      <c r="A25" s="17"/>
      <c r="B25" s="17"/>
      <c r="C25" s="17"/>
      <c r="D25" s="17"/>
      <c r="E25" s="17"/>
      <c r="F25" s="17"/>
    </row>
    <row r="26" spans="2:3" ht="15">
      <c r="B26" s="52"/>
      <c r="C26" s="52"/>
    </row>
    <row r="27" spans="1:3" ht="15">
      <c r="A27" s="21"/>
      <c r="B27" s="57"/>
      <c r="C27" s="58"/>
    </row>
    <row r="28" spans="2:3" ht="15">
      <c r="B28" s="52"/>
      <c r="C28" s="52"/>
    </row>
    <row r="29" spans="2:3" ht="15">
      <c r="B29" s="52"/>
      <c r="C29" s="52"/>
    </row>
    <row r="30" spans="2:3" ht="15">
      <c r="B30" s="52"/>
      <c r="C30" s="52"/>
    </row>
  </sheetData>
  <sheetProtection formatCells="0" formatColumns="0" formatRows="0" insertColumns="0" insertRows="0" insertHyperlinks="0" deleteColumns="0" deleteRows="0" sort="0" autoFilter="0" pivotTables="0"/>
  <mergeCells count="10">
    <mergeCell ref="B28:C28"/>
    <mergeCell ref="A1:D3"/>
    <mergeCell ref="A21:E21"/>
    <mergeCell ref="B29:C29"/>
    <mergeCell ref="B30:C30"/>
    <mergeCell ref="B22:C22"/>
    <mergeCell ref="B23:C23"/>
    <mergeCell ref="B24:C24"/>
    <mergeCell ref="B26:C26"/>
    <mergeCell ref="B27:C2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Serda Kayman</cp:lastModifiedBy>
  <cp:lastPrinted>2022-10-31T09:05:45Z</cp:lastPrinted>
  <dcterms:created xsi:type="dcterms:W3CDTF">2003-05-02T16:00:38Z</dcterms:created>
  <dcterms:modified xsi:type="dcterms:W3CDTF">2023-07-26T11:48:10Z</dcterms:modified>
  <cp:category/>
  <cp:version/>
  <cp:contentType/>
  <cp:contentStatus/>
</cp:coreProperties>
</file>